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IN DPMPTSP LAHAT ZIKA\"/>
    </mc:Choice>
  </mc:AlternateContent>
  <xr:revisionPtr revIDLastSave="0" documentId="8_{B054AFA2-32A7-455A-BA0C-68BB8869C311}" xr6:coauthVersionLast="37" xr6:coauthVersionMax="37" xr10:uidLastSave="{00000000-0000-0000-0000-000000000000}"/>
  <bookViews>
    <workbookView xWindow="0" yWindow="0" windowWidth="20490" windowHeight="7545" xr2:uid="{7F9C5851-B17B-48C0-AC33-9DFFFAC650EC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/>
  <c r="F21" i="1"/>
  <c r="F20" i="1"/>
  <c r="H15" i="1"/>
  <c r="I15" i="1" s="1"/>
  <c r="I16" i="1" s="1"/>
  <c r="H12" i="1"/>
  <c r="I12" i="1" s="1"/>
  <c r="H11" i="1"/>
  <c r="I11" i="1" s="1"/>
  <c r="H10" i="1"/>
  <c r="I10" i="1" s="1"/>
  <c r="I13" i="1" s="1"/>
  <c r="H20" i="1" l="1"/>
  <c r="I20" i="1" s="1"/>
  <c r="H21" i="1"/>
  <c r="I21" i="1"/>
  <c r="I17" i="1"/>
  <c r="H13" i="1"/>
  <c r="H25" i="1"/>
  <c r="I25" i="1" s="1"/>
  <c r="H24" i="1"/>
  <c r="I24" i="1" s="1"/>
  <c r="I26" i="1" s="1"/>
  <c r="I22" i="1" l="1"/>
</calcChain>
</file>

<file path=xl/sharedStrings.xml><?xml version="1.0" encoding="utf-8"?>
<sst xmlns="http://schemas.openxmlformats.org/spreadsheetml/2006/main" count="63" uniqueCount="37">
  <si>
    <t>Tabel Lampiran 6</t>
  </si>
  <si>
    <t>SUMBER DANA</t>
  </si>
  <si>
    <t xml:space="preserve"> </t>
  </si>
  <si>
    <t>SEKTOR EKONOMI</t>
  </si>
  <si>
    <t>:</t>
  </si>
  <si>
    <t>Pariwisata</t>
  </si>
  <si>
    <t>JENIS USAHA</t>
  </si>
  <si>
    <t xml:space="preserve">Pembuatan souvenir dari kulit pete </t>
  </si>
  <si>
    <t>SKALA USAHA</t>
  </si>
  <si>
    <t>200 unit/bulan</t>
  </si>
  <si>
    <t>NO.</t>
  </si>
  <si>
    <t>URAIAN</t>
  </si>
  <si>
    <t>VOLUME</t>
  </si>
  <si>
    <t>SATUAN</t>
  </si>
  <si>
    <t>MODAL (RP)</t>
  </si>
  <si>
    <t>KEB. MODAL (RP)</t>
  </si>
  <si>
    <t>1.</t>
  </si>
  <si>
    <t>Modal Kerja</t>
  </si>
  <si>
    <t>a.</t>
  </si>
  <si>
    <t>Biaya bahan</t>
  </si>
  <si>
    <t>Bulan</t>
  </si>
  <si>
    <t>b.</t>
  </si>
  <si>
    <t>Biaya tenaga kerja</t>
  </si>
  <si>
    <t>c.</t>
  </si>
  <si>
    <t>Biaya overhead</t>
  </si>
  <si>
    <t>Sub Total Modal Kerja</t>
  </si>
  <si>
    <t>2.</t>
  </si>
  <si>
    <t>Investasi</t>
  </si>
  <si>
    <t>Paket</t>
  </si>
  <si>
    <t>Sub Total Biaya Investasi</t>
  </si>
  <si>
    <t>Total Modal</t>
  </si>
  <si>
    <t>Sumber Dana :</t>
  </si>
  <si>
    <t>Kredit</t>
  </si>
  <si>
    <t>%</t>
  </si>
  <si>
    <t>Dana Sendiri</t>
  </si>
  <si>
    <t>Jumlah Modal Kerja</t>
  </si>
  <si>
    <t>Jumlah Investasi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</si>
</sst>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quotePrefix="1" applyFont="1" applyFill="1" applyBorder="1" applyAlignment="1">
      <alignment horizontal="center"/>
    </xf>
    <xf numFmtId="0" fontId="1" fillId="0" borderId="6" xfId="0" quotePrefix="1" applyFont="1" applyFill="1" applyBorder="1"/>
    <xf numFmtId="0" fontId="1" fillId="0" borderId="7" xfId="0" applyFont="1" applyBorder="1"/>
    <xf numFmtId="0" fontId="0" fillId="0" borderId="8" xfId="0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64" fontId="0" fillId="0" borderId="3" xfId="0" applyNumberFormat="1" applyBorder="1"/>
    <xf numFmtId="164" fontId="0" fillId="0" borderId="1" xfId="0" applyNumberForma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164" fontId="0" fillId="0" borderId="0" xfId="0" applyNumberFormat="1"/>
    <xf numFmtId="0" fontId="0" fillId="0" borderId="1" xfId="0" quotePrefix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0" xfId="0" applyFill="1" applyBorder="1"/>
    <xf numFmtId="0" fontId="0" fillId="0" borderId="9" xfId="0" applyBorder="1" applyAlignment="1">
      <alignment horizontal="center"/>
    </xf>
    <xf numFmtId="164" fontId="0" fillId="0" borderId="9" xfId="0" applyNumberFormat="1" applyBorder="1"/>
    <xf numFmtId="0" fontId="1" fillId="0" borderId="10" xfId="0" applyFont="1" applyBorder="1"/>
    <xf numFmtId="0" fontId="1" fillId="0" borderId="0" xfId="0" applyFon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Rar$DIa1876.36787\016-Analisa%20keuangan-kerajinan%20kulit%20p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/>
      <sheetData sheetId="1"/>
      <sheetData sheetId="2">
        <row r="27">
          <cell r="F27">
            <v>70</v>
          </cell>
        </row>
        <row r="28">
          <cell r="F28">
            <v>30</v>
          </cell>
        </row>
        <row r="30">
          <cell r="F30">
            <v>70</v>
          </cell>
        </row>
        <row r="31">
          <cell r="F31">
            <v>30</v>
          </cell>
        </row>
      </sheetData>
      <sheetData sheetId="3">
        <row r="27">
          <cell r="H27">
            <v>45400000</v>
          </cell>
        </row>
      </sheetData>
      <sheetData sheetId="4">
        <row r="14">
          <cell r="I14">
            <v>950000</v>
          </cell>
        </row>
        <row r="15">
          <cell r="I15">
            <v>1500000</v>
          </cell>
        </row>
        <row r="20">
          <cell r="I20">
            <v>1000000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DCC7-C027-42D0-98BF-A38FC63E21C9}">
  <dimension ref="B2:Q26"/>
  <sheetViews>
    <sheetView tabSelected="1" workbookViewId="0">
      <selection sqref="A1:XFD1048576"/>
    </sheetView>
  </sheetViews>
  <sheetFormatPr defaultRowHeight="15" x14ac:dyDescent="0.25"/>
  <cols>
    <col min="2" max="2" width="6.5703125" customWidth="1"/>
    <col min="3" max="3" width="3.7109375" customWidth="1"/>
    <col min="4" max="4" width="20.140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18.85546875" customWidth="1"/>
    <col min="11" max="11" width="12.5703125" bestFit="1" customWidth="1"/>
  </cols>
  <sheetData>
    <row r="2" spans="2:17" x14ac:dyDescent="0.25">
      <c r="B2" t="s">
        <v>0</v>
      </c>
    </row>
    <row r="3" spans="2:17" x14ac:dyDescent="0.25">
      <c r="B3" s="1" t="s">
        <v>1</v>
      </c>
      <c r="C3" s="1"/>
      <c r="D3" s="1"/>
      <c r="E3" s="2" t="s">
        <v>2</v>
      </c>
    </row>
    <row r="4" spans="2:17" x14ac:dyDescent="0.25">
      <c r="B4" s="1" t="s">
        <v>3</v>
      </c>
      <c r="C4" s="1"/>
      <c r="D4" s="1"/>
      <c r="E4" s="2" t="s">
        <v>4</v>
      </c>
      <c r="F4" t="s">
        <v>5</v>
      </c>
    </row>
    <row r="5" spans="2:17" x14ac:dyDescent="0.25">
      <c r="B5" s="1" t="s">
        <v>6</v>
      </c>
      <c r="C5" s="1"/>
      <c r="D5" s="1"/>
      <c r="E5" s="2" t="s">
        <v>4</v>
      </c>
      <c r="F5" t="s">
        <v>7</v>
      </c>
    </row>
    <row r="6" spans="2:17" x14ac:dyDescent="0.25">
      <c r="B6" s="1" t="s">
        <v>8</v>
      </c>
      <c r="C6" s="3"/>
      <c r="D6" s="3"/>
      <c r="E6" s="2" t="s">
        <v>4</v>
      </c>
      <c r="F6" t="s">
        <v>9</v>
      </c>
    </row>
    <row r="8" spans="2:17" x14ac:dyDescent="0.25">
      <c r="B8" s="4" t="s">
        <v>10</v>
      </c>
      <c r="C8" s="5" t="s">
        <v>11</v>
      </c>
      <c r="D8" s="6"/>
      <c r="E8" s="7"/>
      <c r="F8" s="4" t="s">
        <v>12</v>
      </c>
      <c r="G8" s="4" t="s">
        <v>13</v>
      </c>
      <c r="H8" s="4" t="s">
        <v>14</v>
      </c>
      <c r="I8" s="8" t="s">
        <v>15</v>
      </c>
    </row>
    <row r="9" spans="2:17" x14ac:dyDescent="0.25">
      <c r="B9" s="9" t="s">
        <v>16</v>
      </c>
      <c r="C9" s="10" t="s">
        <v>17</v>
      </c>
      <c r="D9" s="11"/>
      <c r="E9" s="12"/>
      <c r="G9" s="13"/>
      <c r="I9" s="13"/>
      <c r="Q9" t="s">
        <v>2</v>
      </c>
    </row>
    <row r="10" spans="2:17" x14ac:dyDescent="0.25">
      <c r="B10" s="14"/>
      <c r="C10" s="15" t="s">
        <v>18</v>
      </c>
      <c r="D10" s="16" t="s">
        <v>19</v>
      </c>
      <c r="E10" s="17"/>
      <c r="F10" s="16">
        <v>1</v>
      </c>
      <c r="G10" s="18" t="s">
        <v>20</v>
      </c>
      <c r="H10" s="19">
        <f>+'[1]Tabel Lampiran 5'!I14</f>
        <v>950000</v>
      </c>
      <c r="I10" s="20">
        <f>+H10</f>
        <v>950000</v>
      </c>
    </row>
    <row r="11" spans="2:17" x14ac:dyDescent="0.25">
      <c r="B11" s="14"/>
      <c r="C11" s="15" t="s">
        <v>21</v>
      </c>
      <c r="D11" s="16" t="s">
        <v>22</v>
      </c>
      <c r="E11" s="17"/>
      <c r="F11" s="16">
        <v>1</v>
      </c>
      <c r="G11" s="18" t="s">
        <v>20</v>
      </c>
      <c r="H11" s="19">
        <f>+'[1]Tabel Lampiran 5'!I15</f>
        <v>1500000</v>
      </c>
      <c r="I11" s="20">
        <f>+H11</f>
        <v>1500000</v>
      </c>
    </row>
    <row r="12" spans="2:17" x14ac:dyDescent="0.25">
      <c r="B12" s="14"/>
      <c r="C12" s="15" t="s">
        <v>23</v>
      </c>
      <c r="D12" s="16" t="s">
        <v>24</v>
      </c>
      <c r="E12" s="17"/>
      <c r="F12" s="16">
        <v>1</v>
      </c>
      <c r="G12" s="18" t="s">
        <v>20</v>
      </c>
      <c r="H12" s="19">
        <f>+'[1]Tabel Lampiran 5'!I20</f>
        <v>1000000</v>
      </c>
      <c r="I12" s="20">
        <f>+H12</f>
        <v>1000000</v>
      </c>
    </row>
    <row r="13" spans="2:17" x14ac:dyDescent="0.25">
      <c r="B13" s="21"/>
      <c r="C13" s="22" t="s">
        <v>25</v>
      </c>
      <c r="D13" s="23"/>
      <c r="E13" s="24"/>
      <c r="G13" s="21"/>
      <c r="H13" s="20">
        <f>SUM(H10:H12)</f>
        <v>3450000</v>
      </c>
      <c r="I13" s="20">
        <f>SUM(I10:I12)</f>
        <v>3450000</v>
      </c>
      <c r="K13" s="25" t="s">
        <v>2</v>
      </c>
    </row>
    <row r="14" spans="2:17" x14ac:dyDescent="0.25">
      <c r="B14" s="26" t="s">
        <v>26</v>
      </c>
      <c r="C14" s="27" t="s">
        <v>27</v>
      </c>
      <c r="D14" s="28"/>
      <c r="E14" s="17"/>
      <c r="F14" s="16"/>
      <c r="G14" s="14"/>
      <c r="H14" s="16"/>
      <c r="I14" s="14"/>
    </row>
    <row r="15" spans="2:17" x14ac:dyDescent="0.25">
      <c r="B15" s="21"/>
      <c r="C15" s="22" t="s">
        <v>18</v>
      </c>
      <c r="D15" s="29" t="s">
        <v>27</v>
      </c>
      <c r="E15" s="24"/>
      <c r="F15">
        <v>1</v>
      </c>
      <c r="G15" s="30" t="s">
        <v>28</v>
      </c>
      <c r="H15" s="25">
        <f>+'[1]Tabel Lampiran 4'!H27</f>
        <v>45400000</v>
      </c>
      <c r="I15" s="31">
        <f>+H15</f>
        <v>45400000</v>
      </c>
    </row>
    <row r="16" spans="2:17" x14ac:dyDescent="0.25">
      <c r="B16" s="14"/>
      <c r="C16" s="15" t="s">
        <v>29</v>
      </c>
      <c r="D16" s="16"/>
      <c r="E16" s="17"/>
      <c r="F16" s="16"/>
      <c r="G16" s="14"/>
      <c r="H16" s="19" t="s">
        <v>2</v>
      </c>
      <c r="I16" s="20">
        <f>+I15</f>
        <v>45400000</v>
      </c>
    </row>
    <row r="17" spans="2:12" x14ac:dyDescent="0.25">
      <c r="B17" s="14"/>
      <c r="C17" s="15" t="s">
        <v>30</v>
      </c>
      <c r="D17" s="16"/>
      <c r="E17" s="17"/>
      <c r="F17" s="16"/>
      <c r="G17" s="14"/>
      <c r="H17" s="19"/>
      <c r="I17" s="20">
        <f>+I16+I13</f>
        <v>48850000</v>
      </c>
      <c r="K17" s="25" t="s">
        <v>2</v>
      </c>
    </row>
    <row r="18" spans="2:12" x14ac:dyDescent="0.25">
      <c r="B18" s="21"/>
      <c r="C18" s="32" t="s">
        <v>31</v>
      </c>
      <c r="D18" s="33"/>
      <c r="E18" s="24"/>
      <c r="G18" s="21"/>
      <c r="I18" s="21"/>
      <c r="K18" s="25" t="s">
        <v>2</v>
      </c>
    </row>
    <row r="19" spans="2:12" x14ac:dyDescent="0.25">
      <c r="B19" s="18" t="s">
        <v>16</v>
      </c>
      <c r="C19" s="15" t="s">
        <v>17</v>
      </c>
      <c r="D19" s="16"/>
      <c r="E19" s="17"/>
      <c r="F19" s="16"/>
      <c r="G19" s="14"/>
      <c r="H19" s="16"/>
      <c r="I19" s="14"/>
    </row>
    <row r="20" spans="2:12" x14ac:dyDescent="0.25">
      <c r="B20" s="30"/>
      <c r="C20" s="22" t="s">
        <v>18</v>
      </c>
      <c r="D20" s="23" t="s">
        <v>32</v>
      </c>
      <c r="E20" s="24"/>
      <c r="F20">
        <f>+'[1]Tabel Lampiran 3'!F27</f>
        <v>70</v>
      </c>
      <c r="G20" s="34" t="s">
        <v>33</v>
      </c>
      <c r="H20" s="25">
        <f>+I13</f>
        <v>3450000</v>
      </c>
      <c r="I20" s="20">
        <f>+F20/100*H20</f>
        <v>2415000</v>
      </c>
      <c r="L20" s="25" t="s">
        <v>2</v>
      </c>
    </row>
    <row r="21" spans="2:12" x14ac:dyDescent="0.25">
      <c r="B21" s="18"/>
      <c r="C21" s="15" t="s">
        <v>21</v>
      </c>
      <c r="D21" s="16" t="s">
        <v>34</v>
      </c>
      <c r="E21" s="17"/>
      <c r="F21" s="16">
        <f>+'[1]Tabel Lampiran 3'!F28</f>
        <v>30</v>
      </c>
      <c r="G21" s="34" t="s">
        <v>33</v>
      </c>
      <c r="H21" s="19">
        <f>+I13</f>
        <v>3450000</v>
      </c>
      <c r="I21" s="20">
        <f>+F21/100*H21</f>
        <v>1035000</v>
      </c>
    </row>
    <row r="22" spans="2:12" x14ac:dyDescent="0.25">
      <c r="B22" s="30"/>
      <c r="C22" s="22" t="s">
        <v>35</v>
      </c>
      <c r="D22" s="23"/>
      <c r="E22" s="24"/>
      <c r="G22" s="21"/>
      <c r="H22" s="25"/>
      <c r="I22" s="31">
        <f>SUM(I20:I21)</f>
        <v>3450000</v>
      </c>
    </row>
    <row r="23" spans="2:12" x14ac:dyDescent="0.25">
      <c r="B23" s="26" t="s">
        <v>26</v>
      </c>
      <c r="C23" s="15" t="s">
        <v>27</v>
      </c>
      <c r="D23" s="16"/>
      <c r="E23" s="17"/>
      <c r="F23" s="16"/>
      <c r="G23" s="14"/>
      <c r="H23" s="16"/>
      <c r="I23" s="14"/>
    </row>
    <row r="24" spans="2:12" x14ac:dyDescent="0.25">
      <c r="B24" s="21"/>
      <c r="C24" s="22" t="s">
        <v>18</v>
      </c>
      <c r="D24" s="23" t="s">
        <v>32</v>
      </c>
      <c r="E24" s="24"/>
      <c r="F24">
        <f>+'[1]Tabel Lampiran 3'!F30</f>
        <v>70</v>
      </c>
      <c r="G24" s="34" t="s">
        <v>33</v>
      </c>
      <c r="H24" s="25">
        <f>+H15</f>
        <v>45400000</v>
      </c>
      <c r="I24" s="20">
        <f t="shared" ref="I24:I25" si="0">+F24/100*H24</f>
        <v>31779999.999999996</v>
      </c>
    </row>
    <row r="25" spans="2:12" x14ac:dyDescent="0.25">
      <c r="B25" s="14"/>
      <c r="C25" s="15" t="s">
        <v>21</v>
      </c>
      <c r="D25" s="16" t="s">
        <v>34</v>
      </c>
      <c r="E25" s="17"/>
      <c r="F25" s="16">
        <f>+'[1]Tabel Lampiran 3'!F31</f>
        <v>30</v>
      </c>
      <c r="G25" s="34" t="s">
        <v>33</v>
      </c>
      <c r="H25" s="19">
        <f>+H15</f>
        <v>45400000</v>
      </c>
      <c r="I25" s="20">
        <f t="shared" si="0"/>
        <v>13620000</v>
      </c>
    </row>
    <row r="26" spans="2:12" x14ac:dyDescent="0.25">
      <c r="B26" s="14"/>
      <c r="C26" s="15" t="s">
        <v>36</v>
      </c>
      <c r="D26" s="16"/>
      <c r="E26" s="17"/>
      <c r="F26" s="16"/>
      <c r="G26" s="14"/>
      <c r="H26" s="19" t="s">
        <v>2</v>
      </c>
      <c r="I26" s="20">
        <f>SUM(I24:I25)</f>
        <v>45400000</v>
      </c>
    </row>
  </sheetData>
  <mergeCells count="1">
    <mergeCell ref="C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2025-10-30T17:23:18Z</dcterms:created>
  <dcterms:modified xsi:type="dcterms:W3CDTF">2025-10-30T17:23:50Z</dcterms:modified>
</cp:coreProperties>
</file>