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H22" i="1"/>
  <c r="F22"/>
  <c r="I22" s="1"/>
  <c r="H21"/>
  <c r="F21"/>
  <c r="I21" s="1"/>
  <c r="F18"/>
  <c r="F17"/>
  <c r="H12"/>
  <c r="I12" s="1"/>
  <c r="I13" s="1"/>
  <c r="I14" s="1"/>
  <c r="H9"/>
  <c r="I9" s="1"/>
  <c r="I10" s="1"/>
  <c r="I8"/>
  <c r="H8"/>
  <c r="H17" l="1"/>
  <c r="H18"/>
  <c r="I18" s="1"/>
  <c r="I17"/>
  <c r="I23"/>
  <c r="I19" l="1"/>
</calcChain>
</file>

<file path=xl/sharedStrings.xml><?xml version="1.0" encoding="utf-8"?>
<sst xmlns="http://schemas.openxmlformats.org/spreadsheetml/2006/main" count="56" uniqueCount="34">
  <si>
    <t>SUMBER DANA</t>
  </si>
  <si>
    <t xml:space="preserve"> </t>
  </si>
  <si>
    <t>SEKTOR EKONOMI</t>
  </si>
  <si>
    <t>:</t>
  </si>
  <si>
    <t>Pertanian Tanaman Pangan</t>
  </si>
  <si>
    <t>JENIS USAHA</t>
  </si>
  <si>
    <t>Padi Sawah</t>
  </si>
  <si>
    <t>SKALA USAHA</t>
  </si>
  <si>
    <t>1 HA</t>
  </si>
  <si>
    <t>NO.</t>
  </si>
  <si>
    <t>URAIAN</t>
  </si>
  <si>
    <t>VOLUME</t>
  </si>
  <si>
    <t>SATUAN</t>
  </si>
  <si>
    <t>MODAL (RP)</t>
  </si>
  <si>
    <t>KEBUTUHAN MODAL (RP)</t>
  </si>
  <si>
    <t>1.</t>
  </si>
  <si>
    <t>Modal Kerja</t>
  </si>
  <si>
    <t>a.</t>
  </si>
  <si>
    <t>Bahan-bahan</t>
  </si>
  <si>
    <t>Siklus</t>
  </si>
  <si>
    <t>b.</t>
  </si>
  <si>
    <t>Tenaga Kerja</t>
  </si>
  <si>
    <t>Sub Total Modal Kerja</t>
  </si>
  <si>
    <t>2.</t>
  </si>
  <si>
    <t>Investasi</t>
  </si>
  <si>
    <t>Paket</t>
  </si>
  <si>
    <t>Sub Total Biaya Investasi</t>
  </si>
  <si>
    <t>Total Modal</t>
  </si>
  <si>
    <t>Sumber Dana :</t>
  </si>
  <si>
    <t>Kredit</t>
  </si>
  <si>
    <t>%</t>
  </si>
  <si>
    <t>Dana Sendiri</t>
  </si>
  <si>
    <t>Jumlah Modal Kerja</t>
  </si>
  <si>
    <t>Jumlah Investasi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</si>
</sst>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0" fontId="1" fillId="0" borderId="6" xfId="0" quotePrefix="1" applyFont="1" applyFill="1" applyBorder="1"/>
    <xf numFmtId="0" fontId="1" fillId="0" borderId="7" xfId="0" applyFont="1" applyBorder="1"/>
    <xf numFmtId="0" fontId="0" fillId="0" borderId="8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41" fontId="0" fillId="0" borderId="3" xfId="0" applyNumberFormat="1" applyBorder="1"/>
    <xf numFmtId="41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41" fontId="0" fillId="0" borderId="0" xfId="0" applyNumberFormat="1"/>
    <xf numFmtId="41" fontId="0" fillId="0" borderId="9" xfId="0" applyNumberFormat="1" applyBorder="1"/>
    <xf numFmtId="0" fontId="0" fillId="0" borderId="1" xfId="0" quotePrefix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/>
    <xf numFmtId="0" fontId="1" fillId="0" borderId="10" xfId="0" applyFont="1" applyBorder="1"/>
    <xf numFmtId="0" fontId="1" fillId="0" borderId="0" xfId="0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0.883\003-Analisa%20keuangan-padi%20sawa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>
        <row r="27">
          <cell r="F27">
            <v>70</v>
          </cell>
        </row>
        <row r="28">
          <cell r="F28">
            <v>30</v>
          </cell>
        </row>
        <row r="30">
          <cell r="F30">
            <v>70</v>
          </cell>
        </row>
        <row r="31">
          <cell r="F31">
            <v>30</v>
          </cell>
        </row>
      </sheetData>
      <sheetData sheetId="3">
        <row r="22">
          <cell r="H22">
            <v>46500000</v>
          </cell>
        </row>
      </sheetData>
      <sheetData sheetId="4">
        <row r="17">
          <cell r="I17">
            <v>3470000</v>
          </cell>
        </row>
        <row r="27">
          <cell r="I27">
            <v>8875000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23"/>
  <sheetViews>
    <sheetView tabSelected="1" workbookViewId="0">
      <selection activeCell="G1" sqref="G1"/>
    </sheetView>
  </sheetViews>
  <sheetFormatPr defaultRowHeight="15"/>
  <cols>
    <col min="2" max="2" width="4.140625" customWidth="1"/>
    <col min="6" max="6" width="13" customWidth="1"/>
    <col min="7" max="7" width="11.140625" customWidth="1"/>
    <col min="8" max="8" width="15.28515625" customWidth="1"/>
    <col min="9" max="9" width="23.5703125" customWidth="1"/>
  </cols>
  <sheetData>
    <row r="1" spans="2:9">
      <c r="B1" s="1" t="s">
        <v>0</v>
      </c>
      <c r="C1" s="1"/>
      <c r="D1" s="1"/>
      <c r="E1" s="2" t="s">
        <v>1</v>
      </c>
    </row>
    <row r="2" spans="2:9">
      <c r="B2" s="3" t="s">
        <v>2</v>
      </c>
      <c r="C2" s="3"/>
      <c r="D2" s="1"/>
      <c r="E2" s="2" t="s">
        <v>3</v>
      </c>
      <c r="F2" t="s">
        <v>4</v>
      </c>
    </row>
    <row r="3" spans="2:9">
      <c r="B3" s="3" t="s">
        <v>5</v>
      </c>
      <c r="C3" s="3"/>
      <c r="D3" s="1"/>
      <c r="E3" s="2" t="s">
        <v>3</v>
      </c>
      <c r="F3" t="s">
        <v>6</v>
      </c>
    </row>
    <row r="4" spans="2:9">
      <c r="B4" t="s">
        <v>7</v>
      </c>
      <c r="C4" s="1"/>
      <c r="D4" s="1"/>
      <c r="E4" s="2" t="s">
        <v>3</v>
      </c>
      <c r="F4" t="s">
        <v>8</v>
      </c>
    </row>
    <row r="6" spans="2:9">
      <c r="B6" s="4" t="s">
        <v>9</v>
      </c>
      <c r="C6" s="5" t="s">
        <v>10</v>
      </c>
      <c r="D6" s="6"/>
      <c r="E6" s="7"/>
      <c r="F6" s="4" t="s">
        <v>11</v>
      </c>
      <c r="G6" s="4" t="s">
        <v>12</v>
      </c>
      <c r="H6" s="4" t="s">
        <v>13</v>
      </c>
      <c r="I6" s="8" t="s">
        <v>14</v>
      </c>
    </row>
    <row r="7" spans="2:9">
      <c r="B7" s="9" t="s">
        <v>15</v>
      </c>
      <c r="C7" s="10" t="s">
        <v>16</v>
      </c>
      <c r="D7" s="11"/>
      <c r="E7" s="12"/>
      <c r="G7" s="13"/>
      <c r="I7" s="13"/>
    </row>
    <row r="8" spans="2:9">
      <c r="B8" s="14"/>
      <c r="C8" s="15" t="s">
        <v>17</v>
      </c>
      <c r="D8" s="16" t="s">
        <v>18</v>
      </c>
      <c r="E8" s="17"/>
      <c r="F8" s="16">
        <v>1</v>
      </c>
      <c r="G8" s="18" t="s">
        <v>19</v>
      </c>
      <c r="H8" s="19">
        <f>+'[1]Tabel Lampiran 5'!I17</f>
        <v>3470000</v>
      </c>
      <c r="I8" s="20">
        <f>+H8</f>
        <v>3470000</v>
      </c>
    </row>
    <row r="9" spans="2:9">
      <c r="B9" s="21" t="s">
        <v>1</v>
      </c>
      <c r="C9" s="22" t="s">
        <v>20</v>
      </c>
      <c r="D9" s="23" t="s">
        <v>21</v>
      </c>
      <c r="E9" s="24"/>
      <c r="F9">
        <v>1</v>
      </c>
      <c r="G9" s="25" t="s">
        <v>19</v>
      </c>
      <c r="H9" s="26">
        <f>+'[1]Tabel Lampiran 5'!I27</f>
        <v>8875000</v>
      </c>
      <c r="I9" s="27">
        <f>+H9</f>
        <v>8875000</v>
      </c>
    </row>
    <row r="10" spans="2:9">
      <c r="B10" s="14"/>
      <c r="C10" s="15" t="s">
        <v>22</v>
      </c>
      <c r="D10" s="16"/>
      <c r="E10" s="17"/>
      <c r="F10" s="16"/>
      <c r="G10" s="14"/>
      <c r="H10" s="19" t="s">
        <v>1</v>
      </c>
      <c r="I10" s="20">
        <f>SUM(I8:I9)</f>
        <v>12345000</v>
      </c>
    </row>
    <row r="11" spans="2:9">
      <c r="B11" s="28" t="s">
        <v>23</v>
      </c>
      <c r="C11" s="29" t="s">
        <v>24</v>
      </c>
      <c r="D11" s="30"/>
      <c r="E11" s="17"/>
      <c r="F11" s="16"/>
      <c r="G11" s="14"/>
      <c r="H11" s="16"/>
      <c r="I11" s="14"/>
    </row>
    <row r="12" spans="2:9">
      <c r="B12" s="21"/>
      <c r="C12" s="22" t="s">
        <v>17</v>
      </c>
      <c r="D12" s="31" t="s">
        <v>24</v>
      </c>
      <c r="E12" s="24"/>
      <c r="F12">
        <v>1</v>
      </c>
      <c r="G12" s="25" t="s">
        <v>25</v>
      </c>
      <c r="H12" s="26">
        <f>+'[1]Tabel Lampiran 4'!H22</f>
        <v>46500000</v>
      </c>
      <c r="I12" s="27">
        <f>+H12</f>
        <v>46500000</v>
      </c>
    </row>
    <row r="13" spans="2:9">
      <c r="B13" s="14"/>
      <c r="C13" s="15" t="s">
        <v>26</v>
      </c>
      <c r="D13" s="16"/>
      <c r="E13" s="17"/>
      <c r="F13" s="16"/>
      <c r="G13" s="14"/>
      <c r="H13" s="19" t="s">
        <v>1</v>
      </c>
      <c r="I13" s="20">
        <f>+I12</f>
        <v>46500000</v>
      </c>
    </row>
    <row r="14" spans="2:9">
      <c r="B14" s="14"/>
      <c r="C14" s="15" t="s">
        <v>27</v>
      </c>
      <c r="D14" s="16"/>
      <c r="E14" s="17"/>
      <c r="F14" s="16"/>
      <c r="G14" s="14"/>
      <c r="H14" s="19"/>
      <c r="I14" s="20">
        <f>+I13+I10</f>
        <v>58845000</v>
      </c>
    </row>
    <row r="15" spans="2:9">
      <c r="B15" s="21"/>
      <c r="C15" s="32" t="s">
        <v>28</v>
      </c>
      <c r="D15" s="33"/>
      <c r="E15" s="24"/>
      <c r="G15" s="21"/>
      <c r="I15" s="21"/>
    </row>
    <row r="16" spans="2:9">
      <c r="B16" s="18" t="s">
        <v>15</v>
      </c>
      <c r="C16" s="15" t="s">
        <v>16</v>
      </c>
      <c r="D16" s="16"/>
      <c r="E16" s="17"/>
      <c r="F16" s="16"/>
      <c r="G16" s="14"/>
      <c r="H16" s="16"/>
      <c r="I16" s="14"/>
    </row>
    <row r="17" spans="2:9">
      <c r="B17" s="25"/>
      <c r="C17" s="22" t="s">
        <v>17</v>
      </c>
      <c r="D17" s="23" t="s">
        <v>29</v>
      </c>
      <c r="E17" s="24"/>
      <c r="F17">
        <f>+'[1]Tabel Lampiran 3'!F27</f>
        <v>70</v>
      </c>
      <c r="G17" s="34" t="s">
        <v>30</v>
      </c>
      <c r="H17" s="26">
        <f>+I10</f>
        <v>12345000</v>
      </c>
      <c r="I17" s="20">
        <f>+F17/100*H17</f>
        <v>8641500</v>
      </c>
    </row>
    <row r="18" spans="2:9">
      <c r="B18" s="18"/>
      <c r="C18" s="15" t="s">
        <v>20</v>
      </c>
      <c r="D18" s="16" t="s">
        <v>31</v>
      </c>
      <c r="E18" s="17"/>
      <c r="F18" s="16">
        <f>+'[1]Tabel Lampiran 3'!F28</f>
        <v>30</v>
      </c>
      <c r="G18" s="34" t="s">
        <v>30</v>
      </c>
      <c r="H18" s="19">
        <f>+I10</f>
        <v>12345000</v>
      </c>
      <c r="I18" s="20">
        <f>+F18/100*H18</f>
        <v>3703500</v>
      </c>
    </row>
    <row r="19" spans="2:9">
      <c r="B19" s="25"/>
      <c r="C19" s="22" t="s">
        <v>32</v>
      </c>
      <c r="D19" s="23"/>
      <c r="E19" s="24"/>
      <c r="G19" s="21"/>
      <c r="H19" s="26"/>
      <c r="I19" s="27">
        <f>SUM(I17:I18)</f>
        <v>12345000</v>
      </c>
    </row>
    <row r="20" spans="2:9">
      <c r="B20" s="28" t="s">
        <v>23</v>
      </c>
      <c r="C20" s="15" t="s">
        <v>24</v>
      </c>
      <c r="D20" s="16"/>
      <c r="E20" s="17"/>
      <c r="F20" s="16"/>
      <c r="G20" s="14"/>
      <c r="H20" s="16"/>
      <c r="I20" s="14"/>
    </row>
    <row r="21" spans="2:9">
      <c r="B21" s="21"/>
      <c r="C21" s="22" t="s">
        <v>17</v>
      </c>
      <c r="D21" s="23" t="s">
        <v>29</v>
      </c>
      <c r="E21" s="24"/>
      <c r="F21">
        <f>+'[1]Tabel Lampiran 3'!F30</f>
        <v>70</v>
      </c>
      <c r="G21" s="34" t="s">
        <v>30</v>
      </c>
      <c r="H21" s="26">
        <f>+H12</f>
        <v>46500000</v>
      </c>
      <c r="I21" s="20">
        <f t="shared" ref="I21:I22" si="0">+F21/100*H21</f>
        <v>32549999.999999996</v>
      </c>
    </row>
    <row r="22" spans="2:9">
      <c r="B22" s="14"/>
      <c r="C22" s="15" t="s">
        <v>20</v>
      </c>
      <c r="D22" s="16" t="s">
        <v>31</v>
      </c>
      <c r="E22" s="17"/>
      <c r="F22" s="16">
        <f>+'[1]Tabel Lampiran 3'!F31</f>
        <v>30</v>
      </c>
      <c r="G22" s="34" t="s">
        <v>30</v>
      </c>
      <c r="H22" s="19">
        <f>+H12</f>
        <v>46500000</v>
      </c>
      <c r="I22" s="20">
        <f t="shared" si="0"/>
        <v>13950000</v>
      </c>
    </row>
    <row r="23" spans="2:9">
      <c r="B23" s="14"/>
      <c r="C23" s="15" t="s">
        <v>33</v>
      </c>
      <c r="D23" s="16"/>
      <c r="E23" s="17"/>
      <c r="F23" s="16"/>
      <c r="G23" s="14"/>
      <c r="H23" s="19" t="s">
        <v>1</v>
      </c>
      <c r="I23" s="20">
        <f>SUM(I21:I22)</f>
        <v>46500000</v>
      </c>
    </row>
  </sheetData>
  <mergeCells count="1">
    <mergeCell ref="C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2025-10-30T08:34:47Z</dcterms:created>
  <dcterms:modified xsi:type="dcterms:W3CDTF">2025-10-30T08:35:46Z</dcterms:modified>
</cp:coreProperties>
</file>