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00"/>
  </bookViews>
  <sheets>
    <sheet name="Lembar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<sst xmlns="http://schemas.openxmlformats.org/spreadsheetml/2006/main" count="59" uniqueCount="37">
  <si>
    <t>Tabel Lampiran 6</t>
  </si>
  <si>
    <t>SUMBER DANA</t>
  </si>
  <si>
    <t xml:space="preserve"> </t>
  </si>
  <si>
    <t>SEKTOR EKONOMI</t>
  </si>
  <si>
    <t>:</t>
  </si>
  <si>
    <t>Industri</t>
  </si>
  <si>
    <t>JENIS USAHA</t>
  </si>
  <si>
    <t>Usaha Pembuatan Keranjang panen dari rotan</t>
  </si>
  <si>
    <t>SKALA USAHA</t>
  </si>
  <si>
    <t>200 kg rotan batangan/bulan</t>
  </si>
  <si>
    <t>NO.</t>
  </si>
  <si>
    <t>URAIAN</t>
  </si>
  <si>
    <t>VOLUME</t>
  </si>
  <si>
    <t>SATUAN</t>
  </si>
  <si>
    <t>MODAL (RP)</t>
  </si>
  <si>
    <t>KEBUTUHAN MODAL (RP)</t>
  </si>
  <si>
    <t>1.</t>
  </si>
  <si>
    <t>Modal Kerja</t>
  </si>
  <si>
    <t>a.</t>
  </si>
  <si>
    <t>Bahan</t>
  </si>
  <si>
    <t>Bulan</t>
  </si>
  <si>
    <t>b.</t>
  </si>
  <si>
    <t>Tenaga Kerja</t>
  </si>
  <si>
    <t>c.</t>
  </si>
  <si>
    <t>Overhead</t>
  </si>
  <si>
    <t>Sub Total Modal Kerja</t>
  </si>
  <si>
    <t>2.</t>
  </si>
  <si>
    <t>Investasi</t>
  </si>
  <si>
    <t>Paket</t>
  </si>
  <si>
    <t>Sub Total Biaya Investasi</t>
  </si>
  <si>
    <t>Total Modal</t>
  </si>
  <si>
    <t>Sumber Dana :</t>
  </si>
  <si>
    <t>Kredit</t>
  </si>
  <si>
    <t>%</t>
  </si>
  <si>
    <t>Dana Sendiri</t>
  </si>
  <si>
    <t>Jumlah Modal Kerja</t>
  </si>
  <si>
    <t>Jumlah Investasi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</si>
</sst>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-* #,##0_-;\-* #,##0_-;_-* &quot;-&quot;_-;_-@_-"/>
  </numFmts>
  <fonts count="22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5" applyNumberFormat="0" applyAlignment="0" applyProtection="0">
      <alignment vertical="center"/>
    </xf>
    <xf numFmtId="0" fontId="12" fillId="4" borderId="16" applyNumberFormat="0" applyAlignment="0" applyProtection="0">
      <alignment vertical="center"/>
    </xf>
    <xf numFmtId="0" fontId="13" fillId="4" borderId="15" applyNumberFormat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/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2" fillId="0" borderId="6" xfId="0" applyFont="1" applyFill="1" applyBorder="1" applyAlignment="1"/>
    <xf numFmtId="0" fontId="2" fillId="0" borderId="7" xfId="0" applyFont="1" applyFill="1" applyBorder="1" applyAlignment="1"/>
    <xf numFmtId="0" fontId="1" fillId="0" borderId="8" xfId="0" applyFont="1" applyFill="1" applyBorder="1" applyAlignment="1"/>
    <xf numFmtId="0" fontId="1" fillId="0" borderId="5" xfId="0" applyFont="1" applyFill="1" applyBorder="1" applyAlignment="1"/>
    <xf numFmtId="0" fontId="1" fillId="0" borderId="1" xfId="0" applyFont="1" applyFill="1" applyBorder="1" applyAlignment="1"/>
    <xf numFmtId="0" fontId="1" fillId="0" borderId="2" xfId="0" applyFont="1" applyFill="1" applyBorder="1" applyAlignment="1"/>
    <xf numFmtId="0" fontId="1" fillId="0" borderId="3" xfId="0" applyFont="1" applyFill="1" applyBorder="1" applyAlignment="1"/>
    <xf numFmtId="0" fontId="1" fillId="0" borderId="4" xfId="0" applyFont="1" applyFill="1" applyBorder="1" applyAlignment="1"/>
    <xf numFmtId="0" fontId="1" fillId="0" borderId="1" xfId="0" applyFont="1" applyFill="1" applyBorder="1" applyAlignment="1">
      <alignment horizontal="center"/>
    </xf>
    <xf numFmtId="178" fontId="1" fillId="0" borderId="3" xfId="0" applyNumberFormat="1" applyFont="1" applyFill="1" applyBorder="1" applyAlignment="1"/>
    <xf numFmtId="0" fontId="1" fillId="0" borderId="9" xfId="0" applyFont="1" applyFill="1" applyBorder="1" applyAlignment="1"/>
    <xf numFmtId="0" fontId="1" fillId="0" borderId="10" xfId="0" applyFont="1" applyFill="1" applyBorder="1" applyAlignment="1"/>
    <xf numFmtId="0" fontId="1" fillId="0" borderId="0" xfId="0" applyFont="1" applyFill="1" applyBorder="1" applyAlignment="1"/>
    <xf numFmtId="0" fontId="1" fillId="0" borderId="11" xfId="0" applyFont="1" applyFill="1" applyBorder="1" applyAlignment="1"/>
    <xf numFmtId="178" fontId="1" fillId="0" borderId="0" xfId="0" applyNumberFormat="1" applyFont="1" applyFill="1" applyAlignment="1"/>
    <xf numFmtId="0" fontId="2" fillId="0" borderId="2" xfId="0" applyFont="1" applyFill="1" applyBorder="1" applyAlignment="1"/>
    <xf numFmtId="0" fontId="2" fillId="0" borderId="3" xfId="0" applyFont="1" applyFill="1" applyBorder="1" applyAlignment="1"/>
    <xf numFmtId="0" fontId="1" fillId="0" borderId="9" xfId="0" applyFont="1" applyFill="1" applyBorder="1" applyAlignment="1">
      <alignment horizontal="center"/>
    </xf>
    <xf numFmtId="0" fontId="2" fillId="0" borderId="10" xfId="0" applyFont="1" applyFill="1" applyBorder="1" applyAlignment="1"/>
    <xf numFmtId="0" fontId="2" fillId="0" borderId="0" xfId="0" applyFont="1" applyFill="1" applyBorder="1" applyAlignment="1"/>
    <xf numFmtId="0" fontId="1" fillId="0" borderId="1" xfId="0" applyFont="1" applyFill="1" applyBorder="1" applyAlignment="1">
      <alignment horizontal="right"/>
    </xf>
    <xf numFmtId="178" fontId="1" fillId="0" borderId="1" xfId="0" applyNumberFormat="1" applyFont="1" applyFill="1" applyBorder="1" applyAlignment="1"/>
    <xf numFmtId="178" fontId="1" fillId="0" borderId="9" xfId="0" applyNumberFormat="1" applyFont="1" applyFill="1" applyBorder="1" applyAlignment="1"/>
    <xf numFmtId="0" fontId="1" fillId="0" borderId="5" xfId="0" applyFont="1" applyFill="1" applyBorder="1" applyAlignment="1" quotePrefix="1">
      <alignment horizontal="center"/>
    </xf>
    <xf numFmtId="0" fontId="2" fillId="0" borderId="6" xfId="0" applyFont="1" applyFill="1" applyBorder="1" applyAlignment="1" quotePrefix="1"/>
    <xf numFmtId="0" fontId="1" fillId="0" borderId="1" xfId="0" applyFont="1" applyFill="1" applyBorder="1" applyAlignment="1" quotePrefix="1">
      <alignment horizontal="center"/>
    </xf>
  </cellXfs>
  <cellStyles count="49">
    <cellStyle name="Normal" xfId="0" builtinId="0"/>
    <cellStyle name="Koma" xfId="1" builtinId="3"/>
    <cellStyle name="Mata Uang" xfId="2" builtinId="4"/>
    <cellStyle name="Persen" xfId="3" builtinId="5"/>
    <cellStyle name="Koma [0]" xfId="4" builtinId="6"/>
    <cellStyle name="Mata Uang [0]" xfId="5" builtinId="7"/>
    <cellStyle name="Hyperlink" xfId="6" builtinId="8"/>
    <cellStyle name="Hyperlink yang Diikuti" xfId="7" builtinId="9"/>
    <cellStyle name="Catatan" xfId="8" builtinId="10"/>
    <cellStyle name="Teks Peringatan" xfId="9" builtinId="11"/>
    <cellStyle name="Judul" xfId="10" builtinId="15"/>
    <cellStyle name="Teks CExplanatory" xfId="11" builtinId="53"/>
    <cellStyle name="Kepala 1" xfId="12" builtinId="16"/>
    <cellStyle name="Kepala 2" xfId="13" builtinId="17"/>
    <cellStyle name="Kepala 3" xfId="14" builtinId="18"/>
    <cellStyle name="Kepala 4" xfId="15" builtinId="19"/>
    <cellStyle name="input" xfId="16" builtinId="20"/>
    <cellStyle name="Output" xfId="17" builtinId="21"/>
    <cellStyle name="Perhitungan" xfId="18" builtinId="22"/>
    <cellStyle name="Cek Sel" xfId="19" builtinId="23"/>
    <cellStyle name="Sel Ditautkan" xfId="20" builtinId="24"/>
    <cellStyle name="Total" xfId="21" builtinId="25"/>
    <cellStyle name="Baik" xfId="22" builtinId="26"/>
    <cellStyle name="Buruk" xfId="23" builtinId="27"/>
    <cellStyle name="Netral" xfId="24" builtinId="28"/>
    <cellStyle name="Aksen1" xfId="25" builtinId="29"/>
    <cellStyle name="20% - Aksen1" xfId="26" builtinId="30"/>
    <cellStyle name="40% - Aksen1" xfId="27" builtinId="31"/>
    <cellStyle name="60% - Aksen1" xfId="28" builtinId="32"/>
    <cellStyle name="Aksen2" xfId="29" builtinId="33"/>
    <cellStyle name="20% - Aksen2" xfId="30" builtinId="34"/>
    <cellStyle name="40% - Aksen2" xfId="31" builtinId="35"/>
    <cellStyle name="60% - Aksen2" xfId="32" builtinId="36"/>
    <cellStyle name="Aksen3" xfId="33" builtinId="37"/>
    <cellStyle name="20% - Aksen3" xfId="34" builtinId="38"/>
    <cellStyle name="40% - Aksen3" xfId="35" builtinId="39"/>
    <cellStyle name="60% - Aksen3" xfId="36" builtinId="40"/>
    <cellStyle name="Aksen4" xfId="37" builtinId="41"/>
    <cellStyle name="20% - Aksen4" xfId="38" builtinId="42"/>
    <cellStyle name="40% - Aksen4" xfId="39" builtinId="43"/>
    <cellStyle name="60% - Aksen4" xfId="40" builtinId="44"/>
    <cellStyle name="Aksen5" xfId="41" builtinId="45"/>
    <cellStyle name="20% - Aksen5" xfId="42" builtinId="46"/>
    <cellStyle name="40% - Aksen5" xfId="43" builtinId="47"/>
    <cellStyle name="60% - Aksen5" xfId="44" builtinId="48"/>
    <cellStyle name="Aksen6" xfId="45" builtinId="49"/>
    <cellStyle name="20% - Aksen6" xfId="46" builtinId="50"/>
    <cellStyle name="40% - Aksen6" xfId="47" builtinId="51"/>
    <cellStyle name="60% - Aksen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CER\AppData\Local\Temp\a8954924-e965-490b-b013-d04d286552d9_sipoin%20(1).zip.2d9\sipoin\009-Analisa%20keuangan-kerajinan%20keranjang%20pane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bel Lampiran 1"/>
      <sheetName val="Tabel Lampiran 2 "/>
      <sheetName val="Tabel Lampiran 3"/>
      <sheetName val="Tabel Lampiran 4"/>
      <sheetName val="Tabel Lampiran 5"/>
      <sheetName val="Tabel Lampiran 6"/>
      <sheetName val="Tabel Lampiran 7"/>
      <sheetName val="Tabel Lampiran 8"/>
    </sheetNames>
    <sheetDataSet>
      <sheetData sheetId="0"/>
      <sheetData sheetId="1"/>
      <sheetData sheetId="2">
        <row r="29">
          <cell r="F29">
            <v>70</v>
          </cell>
        </row>
        <row r="30">
          <cell r="F30">
            <v>30</v>
          </cell>
        </row>
        <row r="32">
          <cell r="F32">
            <v>70</v>
          </cell>
        </row>
        <row r="33">
          <cell r="F33">
            <v>30</v>
          </cell>
        </row>
      </sheetData>
      <sheetData sheetId="3">
        <row r="22">
          <cell r="H22">
            <v>46250000</v>
          </cell>
        </row>
      </sheetData>
      <sheetData sheetId="4">
        <row r="13">
          <cell r="I13">
            <v>2250000</v>
          </cell>
        </row>
        <row r="14">
          <cell r="I14">
            <v>900000</v>
          </cell>
        </row>
        <row r="19">
          <cell r="I19">
            <v>300000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workbookViewId="0">
      <selection activeCell="A3" sqref="A3"/>
    </sheetView>
  </sheetViews>
  <sheetFormatPr defaultColWidth="8.72727272727273" defaultRowHeight="14.5"/>
  <cols>
    <col min="8" max="8" width="11.6363636363636" customWidth="1"/>
    <col min="9" max="9" width="22.0909090909091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>
      <c r="A2" s="1"/>
      <c r="B2" s="1" t="s">
        <v>0</v>
      </c>
      <c r="C2" s="1"/>
      <c r="D2" s="1"/>
      <c r="E2" s="1"/>
      <c r="F2" s="1"/>
      <c r="G2" s="1"/>
      <c r="H2" s="1"/>
      <c r="I2" s="1"/>
      <c r="J2" s="1"/>
    </row>
    <row r="3" spans="1:10">
      <c r="A3" s="1"/>
      <c r="B3" s="2" t="s">
        <v>1</v>
      </c>
      <c r="C3" s="2"/>
      <c r="D3" s="2"/>
      <c r="E3" s="3" t="s">
        <v>2</v>
      </c>
      <c r="F3" s="1"/>
      <c r="G3" s="1"/>
      <c r="H3" s="1"/>
      <c r="I3" s="1"/>
      <c r="J3" s="1"/>
    </row>
    <row r="4" spans="1:10">
      <c r="A4" s="1"/>
      <c r="B4" s="2" t="s">
        <v>3</v>
      </c>
      <c r="C4" s="2"/>
      <c r="D4" s="2"/>
      <c r="E4" s="3" t="s">
        <v>4</v>
      </c>
      <c r="F4" s="1" t="s">
        <v>5</v>
      </c>
      <c r="G4" s="1"/>
      <c r="H4" s="1"/>
      <c r="I4" s="1"/>
      <c r="J4" s="1"/>
    </row>
    <row r="5" spans="1:10">
      <c r="A5" s="1"/>
      <c r="B5" s="2" t="s">
        <v>6</v>
      </c>
      <c r="C5" s="2"/>
      <c r="D5" s="2"/>
      <c r="E5" s="3" t="s">
        <v>4</v>
      </c>
      <c r="F5" s="1" t="s">
        <v>7</v>
      </c>
      <c r="G5" s="1"/>
      <c r="H5" s="1"/>
      <c r="I5" s="1"/>
      <c r="J5" s="1"/>
    </row>
    <row r="6" spans="1:10">
      <c r="A6" s="1"/>
      <c r="B6" s="2" t="s">
        <v>8</v>
      </c>
      <c r="C6" s="4"/>
      <c r="D6" s="4"/>
      <c r="E6" s="3" t="s">
        <v>4</v>
      </c>
      <c r="F6" s="1" t="s">
        <v>9</v>
      </c>
      <c r="G6" s="1"/>
      <c r="H6" s="1"/>
      <c r="I6" s="1"/>
      <c r="J6" s="1"/>
    </row>
    <row r="7" spans="1:10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>
      <c r="A8" s="1"/>
      <c r="B8" s="5" t="s">
        <v>10</v>
      </c>
      <c r="C8" s="6" t="s">
        <v>11</v>
      </c>
      <c r="D8" s="7"/>
      <c r="E8" s="8"/>
      <c r="F8" s="5" t="s">
        <v>12</v>
      </c>
      <c r="G8" s="5" t="s">
        <v>13</v>
      </c>
      <c r="H8" s="5" t="s">
        <v>14</v>
      </c>
      <c r="I8" s="8" t="s">
        <v>15</v>
      </c>
      <c r="J8" s="1"/>
    </row>
    <row r="9" spans="1:10">
      <c r="A9" s="1"/>
      <c r="B9" s="33" t="s">
        <v>16</v>
      </c>
      <c r="C9" s="34" t="s">
        <v>17</v>
      </c>
      <c r="D9" s="11"/>
      <c r="E9" s="12"/>
      <c r="F9" s="1"/>
      <c r="G9" s="13"/>
      <c r="H9" s="1"/>
      <c r="I9" s="13"/>
      <c r="J9" s="1"/>
    </row>
    <row r="10" spans="1:10">
      <c r="A10" s="1"/>
      <c r="B10" s="14"/>
      <c r="C10" s="15" t="s">
        <v>18</v>
      </c>
      <c r="D10" s="16" t="s">
        <v>19</v>
      </c>
      <c r="E10" s="17"/>
      <c r="F10" s="16">
        <v>1</v>
      </c>
      <c r="G10" s="18" t="s">
        <v>20</v>
      </c>
      <c r="H10" s="19">
        <f>+'[1]Tabel Lampiran 5'!I13</f>
        <v>2250000</v>
      </c>
      <c r="I10" s="31">
        <f t="shared" ref="I10:I12" si="0">+H10</f>
        <v>2250000</v>
      </c>
      <c r="J10" s="1"/>
    </row>
    <row r="11" spans="1:10">
      <c r="A11" s="1"/>
      <c r="B11" s="14"/>
      <c r="C11" s="15" t="s">
        <v>21</v>
      </c>
      <c r="D11" s="16" t="s">
        <v>22</v>
      </c>
      <c r="E11" s="17"/>
      <c r="F11" s="16">
        <v>1</v>
      </c>
      <c r="G11" s="18" t="s">
        <v>20</v>
      </c>
      <c r="H11" s="19">
        <f>+'[1]Tabel Lampiran 5'!I14</f>
        <v>900000</v>
      </c>
      <c r="I11" s="31">
        <f t="shared" si="0"/>
        <v>900000</v>
      </c>
      <c r="J11" s="1"/>
    </row>
    <row r="12" spans="1:10">
      <c r="A12" s="1"/>
      <c r="B12" s="14"/>
      <c r="C12" s="15" t="s">
        <v>23</v>
      </c>
      <c r="D12" s="16" t="s">
        <v>24</v>
      </c>
      <c r="E12" s="17"/>
      <c r="F12" s="16">
        <v>1</v>
      </c>
      <c r="G12" s="18" t="s">
        <v>20</v>
      </c>
      <c r="H12" s="19">
        <f>+'[1]Tabel Lampiran 5'!I19</f>
        <v>300000</v>
      </c>
      <c r="I12" s="31">
        <f t="shared" si="0"/>
        <v>300000</v>
      </c>
      <c r="J12" s="1"/>
    </row>
    <row r="13" spans="1:10">
      <c r="A13" s="1"/>
      <c r="B13" s="20"/>
      <c r="C13" s="21" t="s">
        <v>25</v>
      </c>
      <c r="D13" s="22"/>
      <c r="E13" s="23"/>
      <c r="F13" s="1"/>
      <c r="G13" s="20"/>
      <c r="H13" s="24" t="s">
        <v>2</v>
      </c>
      <c r="I13" s="32">
        <f>SUM(I10:I12)</f>
        <v>3450000</v>
      </c>
      <c r="J13" s="1"/>
    </row>
    <row r="14" spans="1:10">
      <c r="A14" s="1"/>
      <c r="B14" s="35" t="s">
        <v>26</v>
      </c>
      <c r="C14" s="25" t="s">
        <v>27</v>
      </c>
      <c r="D14" s="26"/>
      <c r="E14" s="17"/>
      <c r="F14" s="16"/>
      <c r="G14" s="14"/>
      <c r="H14" s="16"/>
      <c r="I14" s="14"/>
      <c r="J14" s="1"/>
    </row>
    <row r="15" spans="1:10">
      <c r="A15" s="1"/>
      <c r="B15" s="20"/>
      <c r="C15" s="21" t="s">
        <v>18</v>
      </c>
      <c r="D15" s="22" t="s">
        <v>27</v>
      </c>
      <c r="E15" s="23"/>
      <c r="F15" s="1">
        <v>1</v>
      </c>
      <c r="G15" s="27" t="s">
        <v>28</v>
      </c>
      <c r="H15" s="24">
        <f>+'[1]Tabel Lampiran 4'!H22</f>
        <v>46250000</v>
      </c>
      <c r="I15" s="32">
        <f>+H15</f>
        <v>46250000</v>
      </c>
      <c r="J15" s="1"/>
    </row>
    <row r="16" spans="1:10">
      <c r="A16" s="1"/>
      <c r="B16" s="14"/>
      <c r="C16" s="15" t="s">
        <v>29</v>
      </c>
      <c r="D16" s="16"/>
      <c r="E16" s="17"/>
      <c r="F16" s="16"/>
      <c r="G16" s="14"/>
      <c r="H16" s="19" t="s">
        <v>2</v>
      </c>
      <c r="I16" s="31">
        <f>+I15</f>
        <v>46250000</v>
      </c>
      <c r="J16" s="1"/>
    </row>
    <row r="17" spans="1:10">
      <c r="A17" s="1"/>
      <c r="B17" s="14"/>
      <c r="C17" s="15" t="s">
        <v>30</v>
      </c>
      <c r="D17" s="16"/>
      <c r="E17" s="17"/>
      <c r="F17" s="16"/>
      <c r="G17" s="14"/>
      <c r="H17" s="19"/>
      <c r="I17" s="31">
        <f>+I16+I13</f>
        <v>49700000</v>
      </c>
      <c r="J17" s="1"/>
    </row>
    <row r="18" spans="1:10">
      <c r="A18" s="1"/>
      <c r="B18" s="20"/>
      <c r="C18" s="28" t="s">
        <v>31</v>
      </c>
      <c r="D18" s="29"/>
      <c r="E18" s="23"/>
      <c r="F18" s="1"/>
      <c r="G18" s="20"/>
      <c r="H18" s="1"/>
      <c r="I18" s="20"/>
      <c r="J18" s="1"/>
    </row>
    <row r="19" spans="1:10">
      <c r="A19" s="1"/>
      <c r="B19" s="18" t="s">
        <v>16</v>
      </c>
      <c r="C19" s="15" t="s">
        <v>17</v>
      </c>
      <c r="D19" s="16"/>
      <c r="E19" s="17"/>
      <c r="F19" s="16"/>
      <c r="G19" s="14"/>
      <c r="H19" s="16"/>
      <c r="I19" s="14"/>
      <c r="J19" s="1"/>
    </row>
    <row r="20" spans="1:10">
      <c r="A20" s="1"/>
      <c r="B20" s="27"/>
      <c r="C20" s="21" t="s">
        <v>18</v>
      </c>
      <c r="D20" s="22" t="s">
        <v>32</v>
      </c>
      <c r="E20" s="23"/>
      <c r="F20" s="1">
        <f>+'[1]Tabel Lampiran 3'!F29</f>
        <v>70</v>
      </c>
      <c r="G20" s="30" t="s">
        <v>33</v>
      </c>
      <c r="H20" s="24">
        <f>+I13</f>
        <v>3450000</v>
      </c>
      <c r="I20" s="31">
        <f t="shared" ref="I20:I25" si="1">+F20/100*H20</f>
        <v>2415000</v>
      </c>
      <c r="J20" s="1"/>
    </row>
    <row r="21" spans="1:10">
      <c r="A21" s="1"/>
      <c r="B21" s="18"/>
      <c r="C21" s="15" t="s">
        <v>21</v>
      </c>
      <c r="D21" s="16" t="s">
        <v>34</v>
      </c>
      <c r="E21" s="17"/>
      <c r="F21" s="16">
        <f>+'[1]Tabel Lampiran 3'!F30</f>
        <v>30</v>
      </c>
      <c r="G21" s="30" t="s">
        <v>33</v>
      </c>
      <c r="H21" s="19">
        <f>+I13</f>
        <v>3450000</v>
      </c>
      <c r="I21" s="31">
        <f t="shared" si="1"/>
        <v>1035000</v>
      </c>
      <c r="J21" s="1"/>
    </row>
    <row r="22" spans="1:10">
      <c r="A22" s="1"/>
      <c r="B22" s="27"/>
      <c r="C22" s="21" t="s">
        <v>35</v>
      </c>
      <c r="D22" s="22"/>
      <c r="E22" s="23"/>
      <c r="F22" s="1"/>
      <c r="G22" s="20"/>
      <c r="H22" s="24"/>
      <c r="I22" s="32">
        <f>SUM(I20:I21)</f>
        <v>3450000</v>
      </c>
      <c r="J22" s="1"/>
    </row>
    <row r="23" spans="1:10">
      <c r="A23" s="1"/>
      <c r="B23" s="35" t="s">
        <v>26</v>
      </c>
      <c r="C23" s="15" t="s">
        <v>27</v>
      </c>
      <c r="D23" s="16"/>
      <c r="E23" s="17"/>
      <c r="F23" s="16"/>
      <c r="G23" s="14"/>
      <c r="H23" s="16"/>
      <c r="I23" s="14"/>
      <c r="J23" s="1"/>
    </row>
    <row r="24" spans="1:10">
      <c r="A24" s="1"/>
      <c r="B24" s="20"/>
      <c r="C24" s="21" t="s">
        <v>18</v>
      </c>
      <c r="D24" s="22" t="s">
        <v>32</v>
      </c>
      <c r="E24" s="23"/>
      <c r="F24" s="1">
        <f>+'[1]Tabel Lampiran 3'!F32</f>
        <v>70</v>
      </c>
      <c r="G24" s="30" t="s">
        <v>33</v>
      </c>
      <c r="H24" s="24">
        <f>+H15</f>
        <v>46250000</v>
      </c>
      <c r="I24" s="31">
        <f t="shared" si="1"/>
        <v>32375000</v>
      </c>
      <c r="J24" s="1"/>
    </row>
    <row r="25" spans="1:10">
      <c r="A25" s="1"/>
      <c r="B25" s="14"/>
      <c r="C25" s="15" t="s">
        <v>21</v>
      </c>
      <c r="D25" s="16" t="s">
        <v>34</v>
      </c>
      <c r="E25" s="17"/>
      <c r="F25" s="16">
        <f>+'[1]Tabel Lampiran 3'!F33</f>
        <v>30</v>
      </c>
      <c r="G25" s="30" t="s">
        <v>33</v>
      </c>
      <c r="H25" s="19">
        <f>+H15</f>
        <v>46250000</v>
      </c>
      <c r="I25" s="31">
        <f t="shared" si="1"/>
        <v>13875000</v>
      </c>
      <c r="J25" s="1"/>
    </row>
    <row r="26" spans="1:10">
      <c r="A26" s="1"/>
      <c r="B26" s="14"/>
      <c r="C26" s="15" t="s">
        <v>36</v>
      </c>
      <c r="D26" s="16"/>
      <c r="E26" s="17"/>
      <c r="F26" s="16"/>
      <c r="G26" s="14"/>
      <c r="H26" s="19" t="s">
        <v>2</v>
      </c>
      <c r="I26" s="31">
        <f>SUM(I24:I25)</f>
        <v>46250000</v>
      </c>
      <c r="J26" s="1"/>
    </row>
    <row r="27" spans="1:10">
      <c r="A27" s="1"/>
      <c r="B27" s="1"/>
      <c r="C27" s="1"/>
      <c r="D27" s="1"/>
      <c r="E27" s="1"/>
      <c r="F27" s="1"/>
      <c r="G27" s="1"/>
      <c r="H27" s="1"/>
      <c r="I27" s="1"/>
      <c r="J27" s="1"/>
    </row>
  </sheetData>
  <mergeCells count="1">
    <mergeCell ref="C8:E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Spreadsheet WPS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Lembar1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witrio destiarto</cp:lastModifiedBy>
  <dcterms:created xsi:type="dcterms:W3CDTF">2025-10-30T07:46:05Z</dcterms:created>
  <dcterms:modified xsi:type="dcterms:W3CDTF">2025-10-30T07:46:40Z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BF60959149444F8C9A6798B44FF3035B_11</vt:lpwstr>
  </property>
  <property fmtid="{D5CDD505-2E9C-101B-9397-08002B2CF9AE}" pid="3" name="KSOProductBuildVer">
    <vt:lpwstr>1057-12.2.0.23131</vt:lpwstr>
  </property>
</Properties>
</file>